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zen042\Desktop\"/>
    </mc:Choice>
  </mc:AlternateContent>
  <bookViews>
    <workbookView xWindow="0" yWindow="0" windowWidth="23040" windowHeight="9528"/>
  </bookViews>
  <sheets>
    <sheet name="原本" sheetId="5" r:id="rId1"/>
    <sheet name="記入例①" sheetId="7" r:id="rId2"/>
  </sheets>
  <definedNames>
    <definedName name="_xlnm.Print_Area" localSheetId="1">記入例①!$A$1:$Y$35</definedName>
    <definedName name="_xlnm.Print_Area" localSheetId="0">原本!$A$1:$Y$35</definedName>
  </definedNames>
  <calcPr calcId="152511"/>
</workbook>
</file>

<file path=xl/calcChain.xml><?xml version="1.0" encoding="utf-8"?>
<calcChain xmlns="http://schemas.openxmlformats.org/spreadsheetml/2006/main">
  <c r="W29" i="7" l="1"/>
  <c r="V29" i="7"/>
  <c r="T29" i="7"/>
  <c r="S9" i="7"/>
  <c r="U9" i="7" s="1"/>
  <c r="C7" i="7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C8" i="7" s="1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U15" i="5"/>
  <c r="U17" i="5"/>
  <c r="U19" i="5"/>
  <c r="U21" i="5"/>
  <c r="U23" i="5"/>
  <c r="U25" i="5"/>
  <c r="U27" i="5"/>
  <c r="R8" i="7" l="1"/>
  <c r="Q8" i="7"/>
  <c r="P8" i="7"/>
  <c r="U29" i="7"/>
  <c r="X9" i="7"/>
  <c r="X29" i="7" s="1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C8" i="5" s="1"/>
  <c r="D8" i="5" s="1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R8" i="5" s="1"/>
  <c r="V29" i="5"/>
  <c r="W29" i="5"/>
  <c r="S11" i="5"/>
  <c r="U11" i="5" s="1"/>
  <c r="S13" i="5"/>
  <c r="U13" i="5" s="1"/>
  <c r="S15" i="5"/>
  <c r="S17" i="5"/>
  <c r="S19" i="5"/>
  <c r="S21" i="5"/>
  <c r="S23" i="5"/>
  <c r="S25" i="5"/>
  <c r="S27" i="5"/>
  <c r="S9" i="5"/>
  <c r="U9" i="5" s="1"/>
  <c r="X9" i="5" s="1"/>
  <c r="Q8" i="5" l="1"/>
  <c r="P8" i="5"/>
  <c r="T29" i="5"/>
  <c r="U29" i="5"/>
  <c r="X11" i="5"/>
  <c r="X13" i="5"/>
  <c r="X15" i="5"/>
  <c r="X17" i="5"/>
  <c r="X19" i="5"/>
  <c r="X21" i="5"/>
  <c r="X23" i="5"/>
  <c r="X25" i="5"/>
  <c r="X27" i="5"/>
  <c r="X29" i="5" l="1"/>
</calcChain>
</file>

<file path=xl/comments1.xml><?xml version="1.0" encoding="utf-8"?>
<comments xmlns="http://schemas.openxmlformats.org/spreadsheetml/2006/main">
  <authors>
    <author>anzen042</author>
  </authors>
  <commentList>
    <comment ref="U7" authorId="0" shapeId="0">
      <text>
        <r>
          <rPr>
            <sz val="9"/>
            <color indexed="81"/>
            <rFont val="游明朝 Demibold"/>
            <family val="1"/>
            <charset val="128"/>
          </rPr>
          <t>・自動計算
（日数×日額）</t>
        </r>
      </text>
    </comment>
    <comment ref="V7" authorId="0" shapeId="0">
      <text>
        <r>
          <rPr>
            <sz val="9"/>
            <color indexed="81"/>
            <rFont val="游明朝 Demibold"/>
            <family val="1"/>
            <charset val="128"/>
          </rPr>
          <t xml:space="preserve">・早出、残業手当
・休日出勤（割増部分のみ）
</t>
        </r>
        <r>
          <rPr>
            <sz val="9"/>
            <color indexed="12"/>
            <rFont val="游明朝 Demibold"/>
            <family val="1"/>
            <charset val="128"/>
          </rPr>
          <t xml:space="preserve">例）11日の土曜出勤（青文字部分）
日額：15,000
時間外手当：15,000×1.25＝18,750
割増部分：18,750－15,000＝3,750
入力→3,750円
</t>
        </r>
      </text>
    </comment>
    <comment ref="W7" authorId="0" shapeId="0">
      <text>
        <r>
          <rPr>
            <b/>
            <sz val="9"/>
            <color indexed="81"/>
            <rFont val="游明朝 Demibold"/>
            <family val="1"/>
            <charset val="128"/>
          </rPr>
          <t>・扶養手当
・役職手当
・管理職手当
・地域手当
・住宅手当
・技能手当
・特殊作業手当
・通勤手当　　　　等々</t>
        </r>
      </text>
    </comment>
  </commentList>
</comments>
</file>

<file path=xl/sharedStrings.xml><?xml version="1.0" encoding="utf-8"?>
<sst xmlns="http://schemas.openxmlformats.org/spreadsheetml/2006/main" count="50" uniqueCount="24">
  <si>
    <t>その他手当</t>
    <rPh sb="2" eb="3">
      <t>タ</t>
    </rPh>
    <rPh sb="3" eb="5">
      <t>テア</t>
    </rPh>
    <phoneticPr fontId="1"/>
  </si>
  <si>
    <t>（労災保険算定基礎資料）</t>
    <rPh sb="1" eb="3">
      <t>ロウサイ</t>
    </rPh>
    <rPh sb="3" eb="5">
      <t>ホケン</t>
    </rPh>
    <rPh sb="5" eb="7">
      <t>サンテイ</t>
    </rPh>
    <rPh sb="7" eb="9">
      <t>キソ</t>
    </rPh>
    <rPh sb="9" eb="11">
      <t>シリョウ</t>
    </rPh>
    <phoneticPr fontId="1"/>
  </si>
  <si>
    <t>《記入要領》</t>
    <rPh sb="1" eb="3">
      <t>キニュウ</t>
    </rPh>
    <rPh sb="3" eb="5">
      <t>ヨウリョウ</t>
    </rPh>
    <phoneticPr fontId="1"/>
  </si>
  <si>
    <t>②　当該工事に従事した全従業員について記入してください。</t>
    <rPh sb="2" eb="4">
      <t>トウガイ</t>
    </rPh>
    <rPh sb="4" eb="6">
      <t>コウジ</t>
    </rPh>
    <rPh sb="7" eb="9">
      <t>ジュウジ</t>
    </rPh>
    <rPh sb="11" eb="12">
      <t>ゼン</t>
    </rPh>
    <rPh sb="12" eb="15">
      <t>ジュウギョウイン</t>
    </rPh>
    <rPh sb="19" eb="21">
      <t>キニュウ</t>
    </rPh>
    <phoneticPr fontId="1"/>
  </si>
  <si>
    <t>③　基本賃金額等は次の通り記入してくだい。</t>
    <rPh sb="2" eb="4">
      <t>キホン</t>
    </rPh>
    <rPh sb="4" eb="6">
      <t>チンギン</t>
    </rPh>
    <rPh sb="6" eb="7">
      <t>ガク</t>
    </rPh>
    <rPh sb="7" eb="8">
      <t>トウ</t>
    </rPh>
    <rPh sb="9" eb="10">
      <t>ツギ</t>
    </rPh>
    <rPh sb="11" eb="12">
      <t>トオ</t>
    </rPh>
    <rPh sb="13" eb="15">
      <t>キニュウ</t>
    </rPh>
    <phoneticPr fontId="1"/>
  </si>
  <si>
    <t>日給者　　労働日数×日額＝金額</t>
    <rPh sb="0" eb="2">
      <t>ニッキュウ</t>
    </rPh>
    <rPh sb="2" eb="3">
      <t>シャ</t>
    </rPh>
    <rPh sb="5" eb="7">
      <t>ロウドウ</t>
    </rPh>
    <rPh sb="7" eb="9">
      <t>ニッスウ</t>
    </rPh>
    <rPh sb="10" eb="12">
      <t>ニチガク</t>
    </rPh>
    <rPh sb="13" eb="15">
      <t>キンガク</t>
    </rPh>
    <phoneticPr fontId="1"/>
  </si>
  <si>
    <t>氏　　　名</t>
    <rPh sb="0" eb="1">
      <t>シ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</si>
  <si>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</si>
  <si>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</si>
  <si>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</si>
  <si>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時間外手当</t>
    <rPh sb="0" eb="3">
      <t>ジカンガイ</t>
    </rPh>
    <rPh sb="3" eb="5">
      <t>テアテ</t>
    </rPh>
    <phoneticPr fontId="1"/>
  </si>
  <si>
    <t>出勤表及び賃金支払証明書</t>
    <rPh sb="0" eb="1">
      <t>デ</t>
    </rPh>
    <rPh sb="1" eb="2">
      <t>ツトム</t>
    </rPh>
    <rPh sb="2" eb="3">
      <t>ヒョウ</t>
    </rPh>
    <rPh sb="3" eb="4">
      <t>オヨ</t>
    </rPh>
    <rPh sb="5" eb="6">
      <t>チン</t>
    </rPh>
    <rPh sb="6" eb="7">
      <t>カネ</t>
    </rPh>
    <rPh sb="7" eb="8">
      <t>ササ</t>
    </rPh>
    <rPh sb="8" eb="9">
      <t>バライ</t>
    </rPh>
    <rPh sb="9" eb="10">
      <t>アカシ</t>
    </rPh>
    <rPh sb="10" eb="11">
      <t>メイ</t>
    </rPh>
    <rPh sb="11" eb="12">
      <t>ショ</t>
    </rPh>
    <phoneticPr fontId="1"/>
  </si>
  <si>
    <t>基本給</t>
    <rPh sb="0" eb="1">
      <t>モト</t>
    </rPh>
    <rPh sb="1" eb="2">
      <t>ホン</t>
    </rPh>
    <rPh sb="2" eb="3">
      <t>キュウ</t>
    </rPh>
    <phoneticPr fontId="1"/>
  </si>
  <si>
    <t>総支給額</t>
    <rPh sb="0" eb="1">
      <t>ソウ</t>
    </rPh>
    <rPh sb="1" eb="2">
      <t>ササ</t>
    </rPh>
    <rPh sb="2" eb="3">
      <t>キュウ</t>
    </rPh>
    <rPh sb="3" eb="4">
      <t>ガク</t>
    </rPh>
    <phoneticPr fontId="1"/>
  </si>
  <si>
    <t>日数</t>
    <rPh sb="0" eb="1">
      <t>ヒ</t>
    </rPh>
    <rPh sb="1" eb="2">
      <t>カズ</t>
    </rPh>
    <phoneticPr fontId="1"/>
  </si>
  <si>
    <t>①　本書は労災保険確定保険料算定資料となるため、実際に支払われた賃金をもとに正確に作成してください。</t>
    <rPh sb="2" eb="4">
      <t>ホンショ</t>
    </rPh>
    <rPh sb="5" eb="7">
      <t>ロウサイ</t>
    </rPh>
    <rPh sb="7" eb="9">
      <t>ホケン</t>
    </rPh>
    <rPh sb="9" eb="11">
      <t>カクテイ</t>
    </rPh>
    <rPh sb="11" eb="14">
      <t>ホケンリョウ</t>
    </rPh>
    <rPh sb="14" eb="16">
      <t>サンテイ</t>
    </rPh>
    <rPh sb="16" eb="18">
      <t>シリョウ</t>
    </rPh>
    <rPh sb="24" eb="26">
      <t>ジッサイ</t>
    </rPh>
    <rPh sb="27" eb="29">
      <t>シハラ</t>
    </rPh>
    <rPh sb="32" eb="34">
      <t>チンギン</t>
    </rPh>
    <rPh sb="38" eb="40">
      <t>セイカク</t>
    </rPh>
    <rPh sb="41" eb="43">
      <t>サクセイ</t>
    </rPh>
    <phoneticPr fontId="1"/>
  </si>
  <si>
    <t>○</t>
    <phoneticPr fontId="1"/>
  </si>
  <si>
    <t>㊞</t>
    <phoneticPr fontId="1"/>
  </si>
  <si>
    <t>工　事　名　</t>
    <rPh sb="0" eb="1">
      <t>コウ</t>
    </rPh>
    <rPh sb="2" eb="3">
      <t>コト</t>
    </rPh>
    <rPh sb="4" eb="5">
      <t>ナ</t>
    </rPh>
    <phoneticPr fontId="1"/>
  </si>
  <si>
    <t>○</t>
  </si>
  <si>
    <t>日額</t>
    <rPh sb="0" eb="2">
      <t>ニチガク</t>
    </rPh>
    <phoneticPr fontId="1"/>
  </si>
  <si>
    <t>○○工事</t>
    <rPh sb="2" eb="4">
      <t>コウジ</t>
    </rPh>
    <phoneticPr fontId="1"/>
  </si>
  <si>
    <t>植村　太郎</t>
    <rPh sb="0" eb="2">
      <t>ウエムラ</t>
    </rPh>
    <rPh sb="3" eb="5">
      <t>タロウ</t>
    </rPh>
    <phoneticPr fontId="1"/>
  </si>
  <si>
    <t>月給者　　月額÷所定労働日数×出勤日数＝金額</t>
    <rPh sb="0" eb="2">
      <t>ゲッキュウ</t>
    </rPh>
    <rPh sb="2" eb="3">
      <t>シャ</t>
    </rPh>
    <rPh sb="8" eb="10">
      <t>ショテイ</t>
    </rPh>
    <rPh sb="10" eb="12">
      <t>ロウドウ</t>
    </rPh>
    <rPh sb="15" eb="17">
      <t>シュッキン</t>
    </rPh>
    <rPh sb="17" eb="19">
      <t>ニッスウ</t>
    </rPh>
    <rPh sb="20" eb="2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</si>
</sst>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###&quot;年&quot;"/>
    <numFmt numFmtId="178" formatCode="####&quot;月&quot;"/>
    <numFmt numFmtId="179" formatCode="d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0" tint="-0.34998626667073579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sz val="9"/>
      <color indexed="81"/>
      <name val="游明朝 Demibold"/>
      <family val="1"/>
      <charset val="128"/>
    </font>
    <font>
      <sz val="9"/>
      <color indexed="81"/>
      <name val="游明朝 Demibold"/>
      <family val="1"/>
      <charset val="128"/>
    </font>
    <font>
      <sz val="9"/>
      <color indexed="12"/>
      <name val="游明朝 Demibold"/>
      <family val="1"/>
      <charset val="128"/>
    </font>
    <font>
      <b/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left" vertical="center"/>
    </xf>
    <xf numFmtId="179" fontId="2" fillId="0" borderId="6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Fill="1" applyBorder="1" applyAlignment="1">
      <alignment horizontal="center" vertical="center" shrinkToFit="1"/>
    </xf>
    <xf numFmtId="179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2" fillId="0" borderId="21" xfId="0" applyNumberFormat="1" applyFont="1" applyFill="1" applyBorder="1" applyAlignment="1">
      <alignment horizontal="center" vertical="center" shrinkToFit="1"/>
    </xf>
    <xf numFmtId="179" fontId="2" fillId="0" borderId="22" xfId="0" applyNumberFormat="1" applyFont="1" applyFill="1" applyBorder="1" applyAlignment="1">
      <alignment horizontal="center" vertical="center" shrinkToFit="1"/>
    </xf>
    <xf numFmtId="179" fontId="2" fillId="0" borderId="23" xfId="0" applyNumberFormat="1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 vertical="center" indent="30"/>
    </xf>
    <xf numFmtId="3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6"/>
  <sheetViews>
    <sheetView showZeros="0" tabSelected="1" view="pageBreakPreview" zoomScaleNormal="100" zoomScaleSheetLayoutView="100" workbookViewId="0">
      <selection activeCell="D35" sqref="D35"/>
    </sheetView>
  </sheetViews>
  <sheetFormatPr defaultColWidth="9" defaultRowHeight="18"/>
  <cols>
    <col min="1" max="1" width="1.77734375" style="1" customWidth="1"/>
    <col min="2" max="2" width="17.44140625" style="1" customWidth="1"/>
    <col min="3" max="18" width="3.77734375" style="1" customWidth="1"/>
    <col min="19" max="19" width="6.44140625" style="1" customWidth="1"/>
    <col min="20" max="20" width="9.6640625" style="1" customWidth="1"/>
    <col min="21" max="24" width="12.109375" style="1" customWidth="1"/>
    <col min="25" max="25" width="2" style="1" customWidth="1"/>
    <col min="26" max="26" width="9" style="1"/>
    <col min="27" max="28" width="0" style="1" hidden="1" customWidth="1"/>
    <col min="29" max="16384" width="9" style="1"/>
  </cols>
  <sheetData>
    <row r="1" spans="2:28" ht="4.8" customHeight="1"/>
    <row r="2" spans="2:28" ht="26.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8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28" ht="7.2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2:28" ht="18.75" customHeight="1">
      <c r="B5" s="23" t="s">
        <v>18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W5" s="15">
        <v>2023</v>
      </c>
      <c r="X5" s="16">
        <v>3</v>
      </c>
    </row>
    <row r="6" spans="2:28" ht="7.5" customHeight="1" thickBot="1"/>
    <row r="7" spans="2:28" ht="17.399999999999999" customHeight="1">
      <c r="B7" s="62" t="s">
        <v>6</v>
      </c>
      <c r="C7" s="27">
        <f>DATE(W5,X5,1)</f>
        <v>44986</v>
      </c>
      <c r="D7" s="27">
        <f>C7+1</f>
        <v>44987</v>
      </c>
      <c r="E7" s="27">
        <f t="shared" ref="E7:Q7" si="0">D7+1</f>
        <v>44988</v>
      </c>
      <c r="F7" s="27">
        <f t="shared" si="0"/>
        <v>44989</v>
      </c>
      <c r="G7" s="27">
        <f t="shared" si="0"/>
        <v>44990</v>
      </c>
      <c r="H7" s="27">
        <f t="shared" si="0"/>
        <v>44991</v>
      </c>
      <c r="I7" s="27">
        <f t="shared" si="0"/>
        <v>44992</v>
      </c>
      <c r="J7" s="27">
        <f t="shared" si="0"/>
        <v>44993</v>
      </c>
      <c r="K7" s="27">
        <f t="shared" si="0"/>
        <v>44994</v>
      </c>
      <c r="L7" s="27">
        <f t="shared" si="0"/>
        <v>44995</v>
      </c>
      <c r="M7" s="27">
        <f t="shared" si="0"/>
        <v>44996</v>
      </c>
      <c r="N7" s="27">
        <f t="shared" si="0"/>
        <v>44997</v>
      </c>
      <c r="O7" s="27">
        <f t="shared" si="0"/>
        <v>44998</v>
      </c>
      <c r="P7" s="27">
        <f t="shared" si="0"/>
        <v>44999</v>
      </c>
      <c r="Q7" s="27">
        <f t="shared" si="0"/>
        <v>45000</v>
      </c>
      <c r="R7" s="28"/>
      <c r="S7" s="59" t="s">
        <v>14</v>
      </c>
      <c r="T7" s="59" t="s">
        <v>20</v>
      </c>
      <c r="U7" s="59" t="s">
        <v>12</v>
      </c>
      <c r="V7" s="59" t="s">
        <v>10</v>
      </c>
      <c r="W7" s="59" t="s">
        <v>0</v>
      </c>
      <c r="X7" s="64" t="s">
        <v>13</v>
      </c>
      <c r="AA7" s="1">
        <v>2023</v>
      </c>
      <c r="AB7" s="1">
        <v>1</v>
      </c>
    </row>
    <row r="8" spans="2:28" ht="17.399999999999999" customHeight="1">
      <c r="B8" s="63"/>
      <c r="C8" s="29">
        <f>Q7+1</f>
        <v>45001</v>
      </c>
      <c r="D8" s="29">
        <f>C8+1</f>
        <v>45002</v>
      </c>
      <c r="E8" s="29">
        <f t="shared" ref="E8:O8" si="1">D8+1</f>
        <v>45003</v>
      </c>
      <c r="F8" s="29">
        <f t="shared" si="1"/>
        <v>45004</v>
      </c>
      <c r="G8" s="29">
        <f t="shared" si="1"/>
        <v>45005</v>
      </c>
      <c r="H8" s="29">
        <f t="shared" si="1"/>
        <v>45006</v>
      </c>
      <c r="I8" s="29">
        <f t="shared" si="1"/>
        <v>45007</v>
      </c>
      <c r="J8" s="29">
        <f t="shared" si="1"/>
        <v>45008</v>
      </c>
      <c r="K8" s="29">
        <f t="shared" si="1"/>
        <v>45009</v>
      </c>
      <c r="L8" s="29">
        <f t="shared" si="1"/>
        <v>45010</v>
      </c>
      <c r="M8" s="29">
        <f t="shared" si="1"/>
        <v>45011</v>
      </c>
      <c r="N8" s="29">
        <f t="shared" si="1"/>
        <v>45012</v>
      </c>
      <c r="O8" s="29">
        <f t="shared" si="1"/>
        <v>45013</v>
      </c>
      <c r="P8" s="29">
        <f>IF(DAY($O$8+1)&lt;=3,"",$O$8+1)</f>
        <v>45014</v>
      </c>
      <c r="Q8" s="29">
        <f>IF(DAY($O$8+2)&lt;=3,"",$O$8+2)</f>
        <v>45015</v>
      </c>
      <c r="R8" s="29">
        <f>IF(DAY($O$8+3)&lt;=3,"",$O$8+3)</f>
        <v>45016</v>
      </c>
      <c r="S8" s="60"/>
      <c r="T8" s="60"/>
      <c r="U8" s="60"/>
      <c r="V8" s="60"/>
      <c r="W8" s="60"/>
      <c r="X8" s="65"/>
      <c r="AA8" s="1">
        <v>2024</v>
      </c>
      <c r="AB8" s="1">
        <v>2</v>
      </c>
    </row>
    <row r="9" spans="2:28" ht="17.399999999999999" customHeight="1">
      <c r="B9" s="5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4">
        <f>COUNTIF(C9:R10,$B$36)</f>
        <v>0</v>
      </c>
      <c r="T9" s="46"/>
      <c r="U9" s="51">
        <f>S9*T9</f>
        <v>0</v>
      </c>
      <c r="V9" s="51"/>
      <c r="W9" s="51"/>
      <c r="X9" s="66">
        <f>U9+V9+W9</f>
        <v>0</v>
      </c>
      <c r="AA9" s="1">
        <v>2025</v>
      </c>
      <c r="AB9" s="1">
        <v>3</v>
      </c>
    </row>
    <row r="10" spans="2:28" ht="17.399999999999999" customHeight="1">
      <c r="B10" s="5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61"/>
      <c r="T10" s="50"/>
      <c r="U10" s="52"/>
      <c r="V10" s="52"/>
      <c r="W10" s="52"/>
      <c r="X10" s="67"/>
      <c r="AA10" s="1">
        <v>2026</v>
      </c>
      <c r="AB10" s="1">
        <v>4</v>
      </c>
    </row>
    <row r="11" spans="2:28" ht="17.399999999999999" customHeight="1">
      <c r="B11" s="58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44">
        <f t="shared" ref="S11" si="2">COUNTIF(C11:R12,$B$36)</f>
        <v>0</v>
      </c>
      <c r="T11" s="46"/>
      <c r="U11" s="51">
        <f>S11*T11</f>
        <v>0</v>
      </c>
      <c r="V11" s="51"/>
      <c r="W11" s="51"/>
      <c r="X11" s="66">
        <f>U11+V11+W11</f>
        <v>0</v>
      </c>
      <c r="AA11" s="1">
        <v>2027</v>
      </c>
      <c r="AB11" s="1">
        <v>5</v>
      </c>
    </row>
    <row r="12" spans="2:28" ht="17.399999999999999" customHeight="1">
      <c r="B12" s="5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61"/>
      <c r="T12" s="50"/>
      <c r="U12" s="52"/>
      <c r="V12" s="52"/>
      <c r="W12" s="52"/>
      <c r="X12" s="67"/>
      <c r="AA12" s="1">
        <v>2028</v>
      </c>
      <c r="AB12" s="1">
        <v>6</v>
      </c>
    </row>
    <row r="13" spans="2:28" ht="17.399999999999999" customHeight="1">
      <c r="B13" s="5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4">
        <f t="shared" ref="S13" si="3">COUNTIF(C13:R14,$B$36)</f>
        <v>0</v>
      </c>
      <c r="T13" s="46"/>
      <c r="U13" s="51">
        <f t="shared" ref="U13" si="4">S13*T13</f>
        <v>0</v>
      </c>
      <c r="V13" s="48"/>
      <c r="W13" s="48"/>
      <c r="X13" s="36">
        <f>U13+V13+W13</f>
        <v>0</v>
      </c>
      <c r="AA13" s="1">
        <v>2029</v>
      </c>
      <c r="AB13" s="1">
        <v>7</v>
      </c>
    </row>
    <row r="14" spans="2:28" ht="17.399999999999999" customHeight="1">
      <c r="B14" s="5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61"/>
      <c r="T14" s="50"/>
      <c r="U14" s="52"/>
      <c r="V14" s="53"/>
      <c r="W14" s="53"/>
      <c r="X14" s="55"/>
      <c r="AA14" s="1">
        <v>2030</v>
      </c>
      <c r="AB14" s="1">
        <v>8</v>
      </c>
    </row>
    <row r="15" spans="2:28" ht="17.399999999999999" customHeight="1">
      <c r="B15" s="58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44">
        <f t="shared" ref="S15" si="5">COUNTIF(C15:R16,$B$36)</f>
        <v>0</v>
      </c>
      <c r="T15" s="46"/>
      <c r="U15" s="51">
        <f t="shared" ref="U15" si="6">S15*T15</f>
        <v>0</v>
      </c>
      <c r="V15" s="48"/>
      <c r="W15" s="48"/>
      <c r="X15" s="36">
        <f>U15+V15+W15</f>
        <v>0</v>
      </c>
      <c r="AA15" s="1">
        <v>2031</v>
      </c>
      <c r="AB15" s="1">
        <v>9</v>
      </c>
    </row>
    <row r="16" spans="2:28" ht="17.399999999999999" customHeight="1">
      <c r="B16" s="5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1"/>
      <c r="T16" s="50"/>
      <c r="U16" s="52"/>
      <c r="V16" s="53"/>
      <c r="W16" s="53"/>
      <c r="X16" s="55"/>
      <c r="AA16" s="1">
        <v>2032</v>
      </c>
      <c r="AB16" s="1">
        <v>10</v>
      </c>
    </row>
    <row r="17" spans="2:28" ht="17.399999999999999" customHeight="1">
      <c r="B17" s="5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44">
        <f t="shared" ref="S17" si="7">COUNTIF(C17:R18,$B$36)</f>
        <v>0</v>
      </c>
      <c r="T17" s="46"/>
      <c r="U17" s="51">
        <f t="shared" ref="U17" si="8">S17*T17</f>
        <v>0</v>
      </c>
      <c r="V17" s="48"/>
      <c r="W17" s="48"/>
      <c r="X17" s="36">
        <f>U17+V17+W17</f>
        <v>0</v>
      </c>
      <c r="AA17" s="1">
        <v>2033</v>
      </c>
      <c r="AB17" s="1">
        <v>11</v>
      </c>
    </row>
    <row r="18" spans="2:28" ht="17.399999999999999" customHeight="1">
      <c r="B18" s="5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61"/>
      <c r="T18" s="50"/>
      <c r="U18" s="52"/>
      <c r="V18" s="53"/>
      <c r="W18" s="53"/>
      <c r="X18" s="55"/>
      <c r="AA18" s="1">
        <v>2034</v>
      </c>
      <c r="AB18" s="1">
        <v>12</v>
      </c>
    </row>
    <row r="19" spans="2:28" ht="17.399999999999999" customHeight="1">
      <c r="B19" s="5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4">
        <f t="shared" ref="S19" si="9">COUNTIF(C19:R20,$B$36)</f>
        <v>0</v>
      </c>
      <c r="T19" s="46"/>
      <c r="U19" s="51">
        <f t="shared" ref="U19" si="10">S19*T19</f>
        <v>0</v>
      </c>
      <c r="V19" s="48"/>
      <c r="W19" s="48"/>
      <c r="X19" s="36">
        <f>U19+V19+W19</f>
        <v>0</v>
      </c>
      <c r="AA19" s="1">
        <v>2035</v>
      </c>
    </row>
    <row r="20" spans="2:28" ht="17.399999999999999" customHeight="1">
      <c r="B20" s="5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1"/>
      <c r="T20" s="50"/>
      <c r="U20" s="52"/>
      <c r="V20" s="53"/>
      <c r="W20" s="53"/>
      <c r="X20" s="55"/>
      <c r="AA20" s="1">
        <v>2036</v>
      </c>
    </row>
    <row r="21" spans="2:28" ht="17.399999999999999" customHeight="1">
      <c r="B21" s="5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44">
        <f t="shared" ref="S21" si="11">COUNTIF(C21:R22,$B$36)</f>
        <v>0</v>
      </c>
      <c r="T21" s="46"/>
      <c r="U21" s="51">
        <f t="shared" ref="U21" si="12">S21*T21</f>
        <v>0</v>
      </c>
      <c r="V21" s="48"/>
      <c r="W21" s="48"/>
      <c r="X21" s="36">
        <f>U21+V21+W21</f>
        <v>0</v>
      </c>
      <c r="AA21" s="1">
        <v>2037</v>
      </c>
    </row>
    <row r="22" spans="2:28" ht="17.399999999999999" customHeight="1">
      <c r="B22" s="5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61"/>
      <c r="T22" s="50"/>
      <c r="U22" s="52"/>
      <c r="V22" s="53"/>
      <c r="W22" s="53"/>
      <c r="X22" s="55"/>
      <c r="AA22" s="1">
        <v>2038</v>
      </c>
    </row>
    <row r="23" spans="2:28" ht="17.399999999999999" customHeight="1">
      <c r="B23" s="58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44">
        <f t="shared" ref="S23" si="13">COUNTIF(C23:R24,$B$36)</f>
        <v>0</v>
      </c>
      <c r="T23" s="46"/>
      <c r="U23" s="51">
        <f t="shared" ref="U23" si="14">S23*T23</f>
        <v>0</v>
      </c>
      <c r="V23" s="48"/>
      <c r="W23" s="48"/>
      <c r="X23" s="36">
        <f>U23+V23+W23</f>
        <v>0</v>
      </c>
      <c r="AA23" s="1">
        <v>2039</v>
      </c>
    </row>
    <row r="24" spans="2:28" ht="17.399999999999999" customHeight="1">
      <c r="B24" s="5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1"/>
      <c r="T24" s="50"/>
      <c r="U24" s="52"/>
      <c r="V24" s="53"/>
      <c r="W24" s="53"/>
      <c r="X24" s="55"/>
      <c r="AA24" s="1">
        <v>2040</v>
      </c>
    </row>
    <row r="25" spans="2:28" ht="17.399999999999999" customHeight="1">
      <c r="B25" s="5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44">
        <f t="shared" ref="S25" si="15">COUNTIF(C25:R26,$B$36)</f>
        <v>0</v>
      </c>
      <c r="T25" s="46"/>
      <c r="U25" s="51">
        <f t="shared" ref="U25" si="16">S25*T25</f>
        <v>0</v>
      </c>
      <c r="V25" s="48"/>
      <c r="W25" s="48"/>
      <c r="X25" s="36">
        <f>U25+V25+W25</f>
        <v>0</v>
      </c>
    </row>
    <row r="26" spans="2:28" ht="17.399999999999999" customHeight="1">
      <c r="B26" s="5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61"/>
      <c r="T26" s="50"/>
      <c r="U26" s="52"/>
      <c r="V26" s="53"/>
      <c r="W26" s="53"/>
      <c r="X26" s="55"/>
    </row>
    <row r="27" spans="2:28" ht="17.399999999999999" customHeight="1">
      <c r="B27" s="5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44">
        <f t="shared" ref="S27" si="17">COUNTIF(C27:R28,$B$36)</f>
        <v>0</v>
      </c>
      <c r="T27" s="46"/>
      <c r="U27" s="51">
        <f t="shared" ref="U27" si="18">S27*T27</f>
        <v>0</v>
      </c>
      <c r="V27" s="48"/>
      <c r="W27" s="48"/>
      <c r="X27" s="36">
        <f>U27+V27+W27</f>
        <v>0</v>
      </c>
    </row>
    <row r="28" spans="2:28" ht="17.399999999999999" customHeight="1">
      <c r="B28" s="5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1"/>
      <c r="T28" s="50"/>
      <c r="U28" s="52"/>
      <c r="V28" s="53"/>
      <c r="W28" s="53"/>
      <c r="X28" s="55"/>
    </row>
    <row r="29" spans="2:28" ht="17.39999999999999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44"/>
      <c r="T29" s="46">
        <f t="shared" ref="T29:U29" si="19">SUM(T9:T28)</f>
        <v>0</v>
      </c>
      <c r="U29" s="48">
        <f t="shared" si="19"/>
        <v>0</v>
      </c>
      <c r="V29" s="48">
        <f>SUM(V9:V28)</f>
        <v>0</v>
      </c>
      <c r="W29" s="48">
        <f>SUM(W9:W28)</f>
        <v>0</v>
      </c>
      <c r="X29" s="36">
        <f>SUM(X9:X28)</f>
        <v>0</v>
      </c>
    </row>
    <row r="30" spans="2:28" ht="17.399999999999999" customHeight="1" thickBot="1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  <c r="S30" s="45"/>
      <c r="T30" s="47"/>
      <c r="U30" s="49"/>
      <c r="V30" s="49"/>
      <c r="W30" s="49"/>
      <c r="X30" s="37"/>
    </row>
    <row r="31" spans="2:28">
      <c r="B31" s="9" t="s">
        <v>2</v>
      </c>
      <c r="C31" s="10" t="s">
        <v>15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2:28">
      <c r="B32" s="10"/>
      <c r="C32" s="10" t="s">
        <v>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W32" s="11"/>
      <c r="X32" s="11"/>
    </row>
    <row r="33" spans="2:24">
      <c r="B33" s="10"/>
      <c r="C33" s="10" t="s">
        <v>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 t="s">
        <v>7</v>
      </c>
      <c r="W33" s="11"/>
      <c r="X33" s="12"/>
    </row>
    <row r="34" spans="2:24">
      <c r="B34" s="11"/>
      <c r="C34" s="11"/>
      <c r="D34" s="10" t="s">
        <v>5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 t="s">
        <v>8</v>
      </c>
      <c r="W34" s="11"/>
      <c r="X34" s="34" t="s">
        <v>17</v>
      </c>
    </row>
    <row r="35" spans="2:24">
      <c r="D35" s="10" t="s">
        <v>23</v>
      </c>
      <c r="U35" s="14" t="s">
        <v>9</v>
      </c>
      <c r="V35" s="2"/>
      <c r="W35" s="2"/>
      <c r="X35" s="35"/>
    </row>
    <row r="36" spans="2:24">
      <c r="B36" s="1" t="s">
        <v>16</v>
      </c>
    </row>
  </sheetData>
  <mergeCells count="88">
    <mergeCell ref="X19:X20"/>
    <mergeCell ref="B15:B16"/>
    <mergeCell ref="U9:U10"/>
    <mergeCell ref="V9:V10"/>
    <mergeCell ref="T13:T14"/>
    <mergeCell ref="U13:U14"/>
    <mergeCell ref="B9:B10"/>
    <mergeCell ref="B11:B12"/>
    <mergeCell ref="B13:B14"/>
    <mergeCell ref="V13:V14"/>
    <mergeCell ref="W13:W14"/>
    <mergeCell ref="X13:X14"/>
    <mergeCell ref="T15:T16"/>
    <mergeCell ref="B17:B18"/>
    <mergeCell ref="U15:U16"/>
    <mergeCell ref="V15:V16"/>
    <mergeCell ref="W15:W16"/>
    <mergeCell ref="X15:X16"/>
    <mergeCell ref="X17:X18"/>
    <mergeCell ref="T11:T12"/>
    <mergeCell ref="U11:U12"/>
    <mergeCell ref="V11:V12"/>
    <mergeCell ref="W11:W12"/>
    <mergeCell ref="X11:X12"/>
    <mergeCell ref="T17:T18"/>
    <mergeCell ref="U17:U18"/>
    <mergeCell ref="V17:V18"/>
    <mergeCell ref="W17:W18"/>
    <mergeCell ref="U7:U8"/>
    <mergeCell ref="W7:W8"/>
    <mergeCell ref="X7:X8"/>
    <mergeCell ref="T9:T10"/>
    <mergeCell ref="W9:W10"/>
    <mergeCell ref="X9:X10"/>
    <mergeCell ref="T7:T8"/>
    <mergeCell ref="V7:V8"/>
    <mergeCell ref="B27:B28"/>
    <mergeCell ref="S7:S8"/>
    <mergeCell ref="S13:S14"/>
    <mergeCell ref="S19:S20"/>
    <mergeCell ref="S25:S26"/>
    <mergeCell ref="B7:B8"/>
    <mergeCell ref="S17:S18"/>
    <mergeCell ref="S21:S22"/>
    <mergeCell ref="S27:S28"/>
    <mergeCell ref="S11:S12"/>
    <mergeCell ref="S15:S16"/>
    <mergeCell ref="S23:S24"/>
    <mergeCell ref="B23:B24"/>
    <mergeCell ref="S9:S10"/>
    <mergeCell ref="B19:B20"/>
    <mergeCell ref="B21:B22"/>
    <mergeCell ref="T19:T20"/>
    <mergeCell ref="U19:U20"/>
    <mergeCell ref="V19:V20"/>
    <mergeCell ref="W19:W20"/>
    <mergeCell ref="U21:U22"/>
    <mergeCell ref="V21:V22"/>
    <mergeCell ref="W21:W22"/>
    <mergeCell ref="T23:T24"/>
    <mergeCell ref="U23:U24"/>
    <mergeCell ref="V23:V24"/>
    <mergeCell ref="W23:W24"/>
    <mergeCell ref="B25:B26"/>
    <mergeCell ref="T27:T28"/>
    <mergeCell ref="U27:U28"/>
    <mergeCell ref="V27:V28"/>
    <mergeCell ref="W27:W28"/>
    <mergeCell ref="B2:X2"/>
    <mergeCell ref="X27:X28"/>
    <mergeCell ref="X23:X24"/>
    <mergeCell ref="T25:T26"/>
    <mergeCell ref="U25:U26"/>
    <mergeCell ref="B3:X3"/>
    <mergeCell ref="C5:R5"/>
    <mergeCell ref="V25:V26"/>
    <mergeCell ref="W25:W26"/>
    <mergeCell ref="X25:X26"/>
    <mergeCell ref="T21:T22"/>
    <mergeCell ref="X21:X22"/>
    <mergeCell ref="X34:X35"/>
    <mergeCell ref="X29:X30"/>
    <mergeCell ref="B29:R30"/>
    <mergeCell ref="S29:S30"/>
    <mergeCell ref="T29:T30"/>
    <mergeCell ref="U29:U30"/>
    <mergeCell ref="V29:V30"/>
    <mergeCell ref="W29:W30"/>
  </mergeCells>
  <phoneticPr fontId="1"/>
  <conditionalFormatting sqref="C8:R8 C7:Q7">
    <cfRule type="expression" priority="2">
      <formula>WEEKDAY(C7,)&gt;=6</formula>
    </cfRule>
    <cfRule type="expression" dxfId="1" priority="1">
      <formula>WEEKDAY(C7,2)&gt;=6</formula>
    </cfRule>
  </conditionalFormatting>
  <dataValidations count="3">
    <dataValidation type="list" allowBlank="1" showInputMessage="1" showErrorMessage="1" sqref="C9:R28">
      <formula1>$B$36</formula1>
    </dataValidation>
    <dataValidation type="list" allowBlank="1" showInputMessage="1" showErrorMessage="1" sqref="W5">
      <formula1>$AA$7:$AA$24</formula1>
    </dataValidation>
    <dataValidation type="list" allowBlank="1" showInputMessage="1" showErrorMessage="1" sqref="X5">
      <formula1>$AB$7:$AB$18</formula1>
    </dataValidation>
  </dataValidations>
  <pageMargins left="0.27" right="0.17" top="0.45" bottom="0.2" header="0.19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36"/>
  <sheetViews>
    <sheetView showZeros="0" view="pageBreakPreview" zoomScaleNormal="100" zoomScaleSheetLayoutView="100" workbookViewId="0">
      <selection activeCell="AC8" sqref="AC8"/>
    </sheetView>
  </sheetViews>
  <sheetFormatPr defaultColWidth="9" defaultRowHeight="18"/>
  <cols>
    <col min="1" max="1" width="1.77734375" style="1" customWidth="1"/>
    <col min="2" max="2" width="17.44140625" style="1" customWidth="1"/>
    <col min="3" max="18" width="3.77734375" style="1" customWidth="1"/>
    <col min="19" max="19" width="6.44140625" style="1" customWidth="1"/>
    <col min="20" max="20" width="9.6640625" style="1" customWidth="1"/>
    <col min="21" max="24" width="12.109375" style="1" customWidth="1"/>
    <col min="25" max="25" width="2" style="1" customWidth="1"/>
    <col min="26" max="26" width="9" style="1"/>
    <col min="27" max="28" width="0" style="1" hidden="1" customWidth="1"/>
    <col min="29" max="16384" width="9" style="1"/>
  </cols>
  <sheetData>
    <row r="1" spans="2:28" ht="4.8" customHeight="1"/>
    <row r="2" spans="2:28" ht="26.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8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28" ht="7.2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8" ht="18.75" customHeight="1">
      <c r="B5" s="21" t="s">
        <v>18</v>
      </c>
      <c r="C5" s="68" t="s">
        <v>21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W5" s="15">
        <v>2023</v>
      </c>
      <c r="X5" s="16">
        <v>3</v>
      </c>
    </row>
    <row r="6" spans="2:28" ht="7.5" customHeight="1" thickBot="1"/>
    <row r="7" spans="2:28" ht="17.399999999999999" customHeight="1">
      <c r="B7" s="62" t="s">
        <v>6</v>
      </c>
      <c r="C7" s="17">
        <f>DATE(W5,X5,1)</f>
        <v>44986</v>
      </c>
      <c r="D7" s="17">
        <f>C7+1</f>
        <v>44987</v>
      </c>
      <c r="E7" s="17">
        <f t="shared" ref="E7:Q8" si="0">D7+1</f>
        <v>44988</v>
      </c>
      <c r="F7" s="17">
        <f t="shared" si="0"/>
        <v>44989</v>
      </c>
      <c r="G7" s="17">
        <f t="shared" si="0"/>
        <v>44990</v>
      </c>
      <c r="H7" s="17">
        <f t="shared" si="0"/>
        <v>44991</v>
      </c>
      <c r="I7" s="17">
        <f t="shared" si="0"/>
        <v>44992</v>
      </c>
      <c r="J7" s="17">
        <f t="shared" si="0"/>
        <v>44993</v>
      </c>
      <c r="K7" s="17">
        <f t="shared" si="0"/>
        <v>44994</v>
      </c>
      <c r="L7" s="17">
        <f t="shared" si="0"/>
        <v>44995</v>
      </c>
      <c r="M7" s="17">
        <f t="shared" si="0"/>
        <v>44996</v>
      </c>
      <c r="N7" s="17">
        <f t="shared" si="0"/>
        <v>44997</v>
      </c>
      <c r="O7" s="17">
        <f t="shared" si="0"/>
        <v>44998</v>
      </c>
      <c r="P7" s="17">
        <f t="shared" si="0"/>
        <v>44999</v>
      </c>
      <c r="Q7" s="17">
        <f t="shared" si="0"/>
        <v>45000</v>
      </c>
      <c r="R7" s="19"/>
      <c r="S7" s="59" t="s">
        <v>14</v>
      </c>
      <c r="T7" s="59" t="s">
        <v>20</v>
      </c>
      <c r="U7" s="59" t="s">
        <v>12</v>
      </c>
      <c r="V7" s="69" t="s">
        <v>10</v>
      </c>
      <c r="W7" s="59" t="s">
        <v>0</v>
      </c>
      <c r="X7" s="64" t="s">
        <v>13</v>
      </c>
      <c r="AA7" s="1">
        <v>2023</v>
      </c>
      <c r="AB7" s="1">
        <v>1</v>
      </c>
    </row>
    <row r="8" spans="2:28" ht="17.399999999999999" customHeight="1">
      <c r="B8" s="63"/>
      <c r="C8" s="18">
        <f>Q7+1</f>
        <v>45001</v>
      </c>
      <c r="D8" s="18">
        <f>C8+1</f>
        <v>45002</v>
      </c>
      <c r="E8" s="18">
        <f t="shared" si="0"/>
        <v>45003</v>
      </c>
      <c r="F8" s="18">
        <f t="shared" si="0"/>
        <v>45004</v>
      </c>
      <c r="G8" s="18">
        <f t="shared" si="0"/>
        <v>45005</v>
      </c>
      <c r="H8" s="18">
        <f t="shared" si="0"/>
        <v>45006</v>
      </c>
      <c r="I8" s="18">
        <f t="shared" si="0"/>
        <v>45007</v>
      </c>
      <c r="J8" s="18">
        <f t="shared" si="0"/>
        <v>45008</v>
      </c>
      <c r="K8" s="18">
        <f t="shared" si="0"/>
        <v>45009</v>
      </c>
      <c r="L8" s="18">
        <f t="shared" si="0"/>
        <v>45010</v>
      </c>
      <c r="M8" s="18">
        <f t="shared" si="0"/>
        <v>45011</v>
      </c>
      <c r="N8" s="18">
        <f t="shared" si="0"/>
        <v>45012</v>
      </c>
      <c r="O8" s="18">
        <f t="shared" si="0"/>
        <v>45013</v>
      </c>
      <c r="P8" s="18">
        <f>IF(DAY($O$8+1)&lt;=3,"",$O$8+1)</f>
        <v>45014</v>
      </c>
      <c r="Q8" s="18">
        <f>IF(DAY($O$8+2)&lt;=3,"",$O$8+2)</f>
        <v>45015</v>
      </c>
      <c r="R8" s="18">
        <f>IF(DAY($O$8+3)&lt;=3,"",$O$8+3)</f>
        <v>45016</v>
      </c>
      <c r="S8" s="60"/>
      <c r="T8" s="60"/>
      <c r="U8" s="60"/>
      <c r="V8" s="70"/>
      <c r="W8" s="60"/>
      <c r="X8" s="65"/>
      <c r="AA8" s="1">
        <v>2024</v>
      </c>
      <c r="AB8" s="1">
        <v>2</v>
      </c>
    </row>
    <row r="9" spans="2:28" ht="17.399999999999999" customHeight="1">
      <c r="B9" s="81" t="s">
        <v>22</v>
      </c>
      <c r="C9" s="24"/>
      <c r="D9" s="24"/>
      <c r="E9" s="24"/>
      <c r="F9" s="24"/>
      <c r="G9" s="24"/>
      <c r="H9" s="24" t="s">
        <v>19</v>
      </c>
      <c r="I9" s="24"/>
      <c r="J9" s="24"/>
      <c r="K9" s="24"/>
      <c r="L9" s="24"/>
      <c r="M9" s="26" t="s">
        <v>19</v>
      </c>
      <c r="N9" s="24"/>
      <c r="O9" s="24" t="s">
        <v>19</v>
      </c>
      <c r="P9" s="24" t="s">
        <v>19</v>
      </c>
      <c r="Q9" s="24" t="s">
        <v>19</v>
      </c>
      <c r="R9" s="24"/>
      <c r="S9" s="82">
        <f>COUNTIF(C9:R10,$B$36)</f>
        <v>6</v>
      </c>
      <c r="T9" s="84">
        <v>15000</v>
      </c>
      <c r="U9" s="86">
        <f>S9*T9</f>
        <v>90000</v>
      </c>
      <c r="V9" s="88">
        <v>3750</v>
      </c>
      <c r="W9" s="86">
        <v>7000</v>
      </c>
      <c r="X9" s="71">
        <f>U9+V9+W9</f>
        <v>100750</v>
      </c>
      <c r="AA9" s="1">
        <v>2025</v>
      </c>
      <c r="AB9" s="1">
        <v>3</v>
      </c>
    </row>
    <row r="10" spans="2:28" ht="17.399999999999999" customHeight="1">
      <c r="B10" s="81"/>
      <c r="C10" s="25"/>
      <c r="D10" s="25"/>
      <c r="E10" s="25"/>
      <c r="F10" s="25"/>
      <c r="G10" s="25"/>
      <c r="H10" s="25"/>
      <c r="I10" s="25"/>
      <c r="J10" s="25"/>
      <c r="K10" s="25" t="s">
        <v>19</v>
      </c>
      <c r="L10" s="25"/>
      <c r="M10" s="25"/>
      <c r="N10" s="25"/>
      <c r="O10" s="25"/>
      <c r="P10" s="25"/>
      <c r="Q10" s="25"/>
      <c r="R10" s="25"/>
      <c r="S10" s="83"/>
      <c r="T10" s="85"/>
      <c r="U10" s="87"/>
      <c r="V10" s="89"/>
      <c r="W10" s="87"/>
      <c r="X10" s="72"/>
      <c r="AA10" s="1">
        <v>2026</v>
      </c>
      <c r="AB10" s="1">
        <v>4</v>
      </c>
    </row>
    <row r="11" spans="2:28" ht="17.399999999999999" customHeight="1">
      <c r="B11" s="5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73"/>
      <c r="T11" s="75"/>
      <c r="U11" s="77"/>
      <c r="V11" s="77"/>
      <c r="W11" s="77"/>
      <c r="X11" s="79"/>
      <c r="AA11" s="1">
        <v>2027</v>
      </c>
      <c r="AB11" s="1">
        <v>5</v>
      </c>
    </row>
    <row r="12" spans="2:28" ht="17.399999999999999" customHeight="1">
      <c r="B12" s="5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74"/>
      <c r="T12" s="76"/>
      <c r="U12" s="78"/>
      <c r="V12" s="78"/>
      <c r="W12" s="78"/>
      <c r="X12" s="80"/>
      <c r="AA12" s="1">
        <v>2028</v>
      </c>
      <c r="AB12" s="1">
        <v>6</v>
      </c>
    </row>
    <row r="13" spans="2:28" ht="17.399999999999999" customHeight="1">
      <c r="B13" s="5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4"/>
      <c r="T13" s="46"/>
      <c r="U13" s="51"/>
      <c r="V13" s="48"/>
      <c r="W13" s="48"/>
      <c r="X13" s="36"/>
      <c r="AA13" s="1">
        <v>2029</v>
      </c>
      <c r="AB13" s="1">
        <v>7</v>
      </c>
    </row>
    <row r="14" spans="2:28" ht="17.399999999999999" customHeight="1">
      <c r="B14" s="5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1"/>
      <c r="T14" s="50"/>
      <c r="U14" s="52"/>
      <c r="V14" s="53"/>
      <c r="W14" s="53"/>
      <c r="X14" s="55"/>
      <c r="AA14" s="1">
        <v>2030</v>
      </c>
      <c r="AB14" s="1">
        <v>8</v>
      </c>
    </row>
    <row r="15" spans="2:28" ht="17.399999999999999" customHeight="1">
      <c r="B15" s="5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44"/>
      <c r="T15" s="46"/>
      <c r="U15" s="51"/>
      <c r="V15" s="48"/>
      <c r="W15" s="48"/>
      <c r="X15" s="36"/>
      <c r="AA15" s="1">
        <v>2031</v>
      </c>
      <c r="AB15" s="1">
        <v>9</v>
      </c>
    </row>
    <row r="16" spans="2:28" ht="17.399999999999999" customHeight="1">
      <c r="B16" s="5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61"/>
      <c r="T16" s="50"/>
      <c r="U16" s="52"/>
      <c r="V16" s="53"/>
      <c r="W16" s="53"/>
      <c r="X16" s="55"/>
      <c r="AA16" s="1">
        <v>2032</v>
      </c>
      <c r="AB16" s="1">
        <v>10</v>
      </c>
    </row>
    <row r="17" spans="2:28" ht="17.399999999999999" customHeight="1">
      <c r="B17" s="5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4"/>
      <c r="T17" s="46"/>
      <c r="U17" s="51"/>
      <c r="V17" s="48"/>
      <c r="W17" s="48"/>
      <c r="X17" s="36"/>
      <c r="AA17" s="1">
        <v>2033</v>
      </c>
      <c r="AB17" s="1">
        <v>11</v>
      </c>
    </row>
    <row r="18" spans="2:28" ht="17.399999999999999" customHeight="1">
      <c r="B18" s="5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1"/>
      <c r="T18" s="50"/>
      <c r="U18" s="52"/>
      <c r="V18" s="53"/>
      <c r="W18" s="53"/>
      <c r="X18" s="55"/>
      <c r="AA18" s="1">
        <v>2034</v>
      </c>
      <c r="AB18" s="1">
        <v>12</v>
      </c>
    </row>
    <row r="19" spans="2:28" ht="17.399999999999999" customHeight="1">
      <c r="B19" s="5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44"/>
      <c r="T19" s="46"/>
      <c r="U19" s="51"/>
      <c r="V19" s="48"/>
      <c r="W19" s="48"/>
      <c r="X19" s="36"/>
      <c r="AA19" s="1">
        <v>2035</v>
      </c>
    </row>
    <row r="20" spans="2:28" ht="17.399999999999999" customHeight="1">
      <c r="B20" s="5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61"/>
      <c r="T20" s="50"/>
      <c r="U20" s="52"/>
      <c r="V20" s="53"/>
      <c r="W20" s="53"/>
      <c r="X20" s="55"/>
      <c r="AA20" s="1">
        <v>2036</v>
      </c>
    </row>
    <row r="21" spans="2:28" ht="17.399999999999999" customHeight="1">
      <c r="B21" s="5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4"/>
      <c r="T21" s="46"/>
      <c r="U21" s="51"/>
      <c r="V21" s="48"/>
      <c r="W21" s="48"/>
      <c r="X21" s="36"/>
      <c r="AA21" s="1">
        <v>2037</v>
      </c>
    </row>
    <row r="22" spans="2:28" ht="17.399999999999999" customHeight="1">
      <c r="B22" s="5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1"/>
      <c r="T22" s="50"/>
      <c r="U22" s="52"/>
      <c r="V22" s="53"/>
      <c r="W22" s="53"/>
      <c r="X22" s="55"/>
      <c r="AA22" s="1">
        <v>2038</v>
      </c>
    </row>
    <row r="23" spans="2:28" ht="17.399999999999999" customHeight="1">
      <c r="B23" s="5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44"/>
      <c r="T23" s="46"/>
      <c r="U23" s="51"/>
      <c r="V23" s="48"/>
      <c r="W23" s="48"/>
      <c r="X23" s="36"/>
      <c r="AA23" s="1">
        <v>2039</v>
      </c>
    </row>
    <row r="24" spans="2:28" ht="17.399999999999999" customHeight="1">
      <c r="B24" s="5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61"/>
      <c r="T24" s="50"/>
      <c r="U24" s="52"/>
      <c r="V24" s="53"/>
      <c r="W24" s="53"/>
      <c r="X24" s="55"/>
      <c r="AA24" s="1">
        <v>2040</v>
      </c>
    </row>
    <row r="25" spans="2:28" ht="17.399999999999999" customHeight="1">
      <c r="B25" s="5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4"/>
      <c r="T25" s="46"/>
      <c r="U25" s="51"/>
      <c r="V25" s="48"/>
      <c r="W25" s="48"/>
      <c r="X25" s="36"/>
    </row>
    <row r="26" spans="2:28" ht="17.399999999999999" customHeight="1">
      <c r="B26" s="5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1"/>
      <c r="T26" s="50"/>
      <c r="U26" s="52"/>
      <c r="V26" s="53"/>
      <c r="W26" s="53"/>
      <c r="X26" s="55"/>
    </row>
    <row r="27" spans="2:28" ht="17.399999999999999" customHeight="1">
      <c r="B27" s="5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44"/>
      <c r="T27" s="46"/>
      <c r="U27" s="51"/>
      <c r="V27" s="48"/>
      <c r="W27" s="48"/>
      <c r="X27" s="36"/>
    </row>
    <row r="28" spans="2:28" ht="17.399999999999999" customHeight="1">
      <c r="B28" s="5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61"/>
      <c r="T28" s="50"/>
      <c r="U28" s="52"/>
      <c r="V28" s="53"/>
      <c r="W28" s="53"/>
      <c r="X28" s="55"/>
    </row>
    <row r="29" spans="2:28" ht="17.39999999999999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44"/>
      <c r="T29" s="46">
        <f t="shared" ref="T29:U29" si="1">SUM(T9:T28)</f>
        <v>15000</v>
      </c>
      <c r="U29" s="48">
        <f t="shared" si="1"/>
        <v>90000</v>
      </c>
      <c r="V29" s="48">
        <f>SUM(V9:V28)</f>
        <v>3750</v>
      </c>
      <c r="W29" s="48">
        <f>SUM(W9:W28)</f>
        <v>7000</v>
      </c>
      <c r="X29" s="36">
        <f>SUM(X9:X28)</f>
        <v>100750</v>
      </c>
    </row>
    <row r="30" spans="2:28" ht="17.399999999999999" customHeight="1" thickBot="1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  <c r="S30" s="45"/>
      <c r="T30" s="47"/>
      <c r="U30" s="49"/>
      <c r="V30" s="49"/>
      <c r="W30" s="49"/>
      <c r="X30" s="37"/>
    </row>
    <row r="31" spans="2:28">
      <c r="B31" s="9" t="s">
        <v>2</v>
      </c>
      <c r="C31" s="10" t="s">
        <v>15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2:28">
      <c r="B32" s="10"/>
      <c r="C32" s="10" t="s">
        <v>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W32" s="11"/>
      <c r="X32" s="11"/>
    </row>
    <row r="33" spans="2:24">
      <c r="B33" s="10"/>
      <c r="C33" s="10" t="s">
        <v>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 t="s">
        <v>7</v>
      </c>
      <c r="W33" s="11"/>
      <c r="X33" s="12"/>
    </row>
    <row r="34" spans="2:24">
      <c r="B34" s="11"/>
      <c r="C34" s="11"/>
      <c r="D34" s="10" t="s">
        <v>5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 t="s">
        <v>8</v>
      </c>
      <c r="W34" s="11"/>
      <c r="X34" s="34" t="s">
        <v>17</v>
      </c>
    </row>
    <row r="35" spans="2:24">
      <c r="D35" s="10" t="s">
        <v>23</v>
      </c>
      <c r="U35" s="14" t="s">
        <v>9</v>
      </c>
      <c r="V35" s="2"/>
      <c r="W35" s="2"/>
      <c r="X35" s="35"/>
    </row>
    <row r="36" spans="2:24">
      <c r="B36" s="1" t="s">
        <v>16</v>
      </c>
    </row>
  </sheetData>
  <mergeCells count="88">
    <mergeCell ref="X29:X30"/>
    <mergeCell ref="X34:X35"/>
    <mergeCell ref="B29:R30"/>
    <mergeCell ref="S29:S30"/>
    <mergeCell ref="T29:T30"/>
    <mergeCell ref="U29:U30"/>
    <mergeCell ref="V29:V30"/>
    <mergeCell ref="W29:W30"/>
    <mergeCell ref="X25:X26"/>
    <mergeCell ref="B27:B28"/>
    <mergeCell ref="S27:S28"/>
    <mergeCell ref="T27:T28"/>
    <mergeCell ref="U27:U28"/>
    <mergeCell ref="V27:V28"/>
    <mergeCell ref="W27:W28"/>
    <mergeCell ref="X27:X28"/>
    <mergeCell ref="B25:B26"/>
    <mergeCell ref="S25:S26"/>
    <mergeCell ref="T25:T26"/>
    <mergeCell ref="U25:U26"/>
    <mergeCell ref="V25:V26"/>
    <mergeCell ref="W25:W26"/>
    <mergeCell ref="X21:X22"/>
    <mergeCell ref="B23:B24"/>
    <mergeCell ref="S23:S24"/>
    <mergeCell ref="T23:T24"/>
    <mergeCell ref="U23:U24"/>
    <mergeCell ref="V23:V24"/>
    <mergeCell ref="W23:W24"/>
    <mergeCell ref="X23:X24"/>
    <mergeCell ref="B21:B22"/>
    <mergeCell ref="S21:S22"/>
    <mergeCell ref="T21:T22"/>
    <mergeCell ref="U21:U22"/>
    <mergeCell ref="V21:V22"/>
    <mergeCell ref="W21:W22"/>
    <mergeCell ref="X17:X18"/>
    <mergeCell ref="B19:B20"/>
    <mergeCell ref="S19:S20"/>
    <mergeCell ref="T19:T20"/>
    <mergeCell ref="U19:U20"/>
    <mergeCell ref="V19:V20"/>
    <mergeCell ref="W19:W20"/>
    <mergeCell ref="X19:X20"/>
    <mergeCell ref="B17:B18"/>
    <mergeCell ref="S17:S18"/>
    <mergeCell ref="T17:T18"/>
    <mergeCell ref="U17:U18"/>
    <mergeCell ref="V17:V18"/>
    <mergeCell ref="W17:W18"/>
    <mergeCell ref="X13:X14"/>
    <mergeCell ref="B15:B16"/>
    <mergeCell ref="S15:S16"/>
    <mergeCell ref="T15:T16"/>
    <mergeCell ref="U15:U16"/>
    <mergeCell ref="V15:V16"/>
    <mergeCell ref="W15:W16"/>
    <mergeCell ref="X15:X16"/>
    <mergeCell ref="B13:B14"/>
    <mergeCell ref="S13:S14"/>
    <mergeCell ref="T13:T14"/>
    <mergeCell ref="U13:U14"/>
    <mergeCell ref="V13:V14"/>
    <mergeCell ref="W13:W14"/>
    <mergeCell ref="X9:X10"/>
    <mergeCell ref="B11:B12"/>
    <mergeCell ref="S11:S12"/>
    <mergeCell ref="T11:T12"/>
    <mergeCell ref="U11:U12"/>
    <mergeCell ref="V11:V12"/>
    <mergeCell ref="W11:W12"/>
    <mergeCell ref="X11:X12"/>
    <mergeCell ref="B9:B10"/>
    <mergeCell ref="S9:S10"/>
    <mergeCell ref="T9:T10"/>
    <mergeCell ref="U9:U10"/>
    <mergeCell ref="V9:V10"/>
    <mergeCell ref="W9:W10"/>
    <mergeCell ref="B2:X2"/>
    <mergeCell ref="B3:X3"/>
    <mergeCell ref="C5:R5"/>
    <mergeCell ref="B7:B8"/>
    <mergeCell ref="S7:S8"/>
    <mergeCell ref="T7:T8"/>
    <mergeCell ref="U7:U8"/>
    <mergeCell ref="V7:V8"/>
    <mergeCell ref="W7:W8"/>
    <mergeCell ref="X7:X8"/>
  </mergeCells>
  <phoneticPr fontId="1"/>
  <conditionalFormatting sqref="C8:R8 C7:Q7">
    <cfRule type="expression" dxfId="0" priority="1">
      <formula>WEEKDAY(C7,2)&gt;=6</formula>
    </cfRule>
    <cfRule type="expression" priority="2">
      <formula>WEEKDAY(C7,)&gt;=6</formula>
    </cfRule>
  </conditionalFormatting>
  <dataValidations count="3">
    <dataValidation type="list" allowBlank="1" showInputMessage="1" showErrorMessage="1" sqref="X5">
      <formula1>$AB$7:$AB$18</formula1>
    </dataValidation>
    <dataValidation type="list" allowBlank="1" showInputMessage="1" showErrorMessage="1" sqref="W5">
      <formula1>$AA$7:$AA$24</formula1>
    </dataValidation>
    <dataValidation type="list" allowBlank="1" showInputMessage="1" showErrorMessage="1" sqref="C9:R28">
      <formula1>$B$36</formula1>
    </dataValidation>
  </dataValidations>
  <pageMargins left="0.27" right="0.17" top="0.45" bottom="0.2" header="0.19" footer="0.18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記入例①</vt:lpstr>
      <vt:lpstr>記入例①!Print_Area</vt:lpstr>
      <vt:lpstr>原本!Print_Area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ES01</dc:creator>
  <cp:lastModifiedBy>anzen042</cp:lastModifiedBy>
  <cp:lastPrinted>2023-08-30T00:12:17Z</cp:lastPrinted>
  <dcterms:created xsi:type="dcterms:W3CDTF">2011-02-17T23:14:12Z</dcterms:created>
  <dcterms:modified xsi:type="dcterms:W3CDTF">2023-08-30T00:20:14Z</dcterms:modified>
</cp:coreProperties>
</file>